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1 EZ GARDEN\SALES MEN\"/>
    </mc:Choice>
  </mc:AlternateContent>
  <bookViews>
    <workbookView xWindow="0" yWindow="1200" windowWidth="28800" windowHeight="11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4" i="1"/>
  <c r="M5" i="1"/>
  <c r="M7" i="1"/>
  <c r="M8" i="1"/>
  <c r="M9" i="1"/>
  <c r="Q4" i="1" l="1"/>
  <c r="Q5" i="1"/>
  <c r="Q7" i="1"/>
  <c r="Q8" i="1"/>
  <c r="Q9" i="1"/>
  <c r="Q3" i="1"/>
  <c r="N23" i="1"/>
  <c r="M14" i="1"/>
  <c r="L15" i="1"/>
  <c r="M15" i="1" s="1"/>
  <c r="E19" i="1"/>
  <c r="E18" i="1"/>
  <c r="E17" i="1"/>
  <c r="I17" i="1" s="1"/>
  <c r="E15" i="1"/>
  <c r="I15" i="1" s="1"/>
  <c r="E14" i="1"/>
  <c r="E13" i="1"/>
  <c r="I13" i="1" s="1"/>
  <c r="G13" i="1"/>
  <c r="H13" i="1"/>
  <c r="Q13" i="1" s="1"/>
  <c r="G14" i="1"/>
  <c r="H14" i="1"/>
  <c r="Q14" i="1" s="1"/>
  <c r="G15" i="1"/>
  <c r="H15" i="1"/>
  <c r="Q15" i="1" s="1"/>
  <c r="G17" i="1"/>
  <c r="H17" i="1"/>
  <c r="Q17" i="1" s="1"/>
  <c r="G18" i="1"/>
  <c r="H18" i="1"/>
  <c r="Q18" i="1" s="1"/>
  <c r="G19" i="1"/>
  <c r="H19" i="1"/>
  <c r="Q19" i="1" s="1"/>
  <c r="F17" i="1"/>
  <c r="F18" i="1"/>
  <c r="F19" i="1"/>
  <c r="F14" i="1"/>
  <c r="F15" i="1"/>
  <c r="F13" i="1"/>
  <c r="I5" i="1"/>
  <c r="J5" i="1" s="1"/>
  <c r="K5" i="1" s="1"/>
  <c r="I8" i="1"/>
  <c r="J8" i="1" s="1"/>
  <c r="K8" i="1" s="1"/>
  <c r="I9" i="1"/>
  <c r="J9" i="1" s="1"/>
  <c r="K9" i="1" s="1"/>
  <c r="I7" i="1"/>
  <c r="J7" i="1" s="1"/>
  <c r="I4" i="1"/>
  <c r="J4" i="1" s="1"/>
  <c r="O4" i="1" s="1"/>
  <c r="I3" i="1"/>
  <c r="J3" i="1" s="1"/>
  <c r="K3" i="1" l="1"/>
  <c r="M3" i="1"/>
  <c r="Q23" i="1"/>
  <c r="K4" i="1"/>
  <c r="O5" i="1"/>
  <c r="J15" i="1"/>
  <c r="O7" i="1"/>
  <c r="O9" i="1"/>
  <c r="O3" i="1"/>
  <c r="O8" i="1"/>
  <c r="K7" i="1"/>
  <c r="J17" i="1"/>
  <c r="O17" i="1" s="1"/>
  <c r="J13" i="1"/>
  <c r="M13" i="1" s="1"/>
  <c r="I19" i="1"/>
  <c r="J19" i="1" s="1"/>
  <c r="I18" i="1"/>
  <c r="J18" i="1" s="1"/>
  <c r="O18" i="1" s="1"/>
  <c r="I14" i="1"/>
  <c r="J14" i="1" s="1"/>
  <c r="K14" i="1" l="1"/>
  <c r="O14" i="1"/>
  <c r="K19" i="1"/>
  <c r="O19" i="1"/>
  <c r="K13" i="1"/>
  <c r="O13" i="1"/>
  <c r="K15" i="1"/>
  <c r="O15" i="1"/>
  <c r="K18" i="1"/>
  <c r="M21" i="1"/>
  <c r="K17" i="1"/>
  <c r="O23" i="1" l="1"/>
  <c r="Q25" i="1" s="1"/>
</calcChain>
</file>

<file path=xl/sharedStrings.xml><?xml version="1.0" encoding="utf-8"?>
<sst xmlns="http://schemas.openxmlformats.org/spreadsheetml/2006/main" count="58" uniqueCount="25">
  <si>
    <t>Type</t>
  </si>
  <si>
    <t>4x8 Standard</t>
  </si>
  <si>
    <t>4x8 Standard &amp; Rabbit Rail</t>
  </si>
  <si>
    <t>4x8 Standard &amp; Rabbit Rail &amp; Trellis</t>
  </si>
  <si>
    <t>Material Cost</t>
  </si>
  <si>
    <t>Soil Cost</t>
  </si>
  <si>
    <t>Profit</t>
  </si>
  <si>
    <t>Sell For</t>
  </si>
  <si>
    <t>Pine</t>
  </si>
  <si>
    <t>Cedar</t>
  </si>
  <si>
    <t>Pay Helper</t>
  </si>
  <si>
    <t>ONE GARDEN</t>
  </si>
  <si>
    <t>%</t>
  </si>
  <si>
    <t xml:space="preserve">TWO GARDENS </t>
  </si>
  <si>
    <t>Discount</t>
  </si>
  <si>
    <t>Hourly</t>
  </si>
  <si>
    <t>Hours</t>
  </si>
  <si>
    <t>Sell</t>
  </si>
  <si>
    <t>Franchise Fee 12%</t>
  </si>
  <si>
    <t>Helper</t>
  </si>
  <si>
    <t>Your Earnings</t>
  </si>
  <si>
    <t>I wish the gardening season would be year round. Here is the annualized profit if that were the case. Not bad.</t>
  </si>
  <si>
    <t>So we want to offer other items.</t>
  </si>
  <si>
    <t>Average Hourly  Between two people</t>
  </si>
  <si>
    <t>If we start soon, expect to sell between 60 and 80 gardens in the first year. Note that this revenue is realized in 4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</si>
</sst>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9" fontId="0" fillId="0" borderId="0" xfId="2" applyFont="1"/>
    <xf numFmtId="2" fontId="0" fillId="0" borderId="0" xfId="0" applyNumberFormat="1"/>
    <xf numFmtId="0" fontId="2" fillId="2" borderId="0" xfId="0" applyFont="1" applyFill="1" applyAlignment="1">
      <alignment horizontal="center"/>
    </xf>
    <xf numFmtId="44" fontId="0" fillId="0" borderId="0" xfId="1" applyFont="1"/>
    <xf numFmtId="0" fontId="4" fillId="0" borderId="0" xfId="0" applyFont="1"/>
    <xf numFmtId="44" fontId="0" fillId="0" borderId="0" xfId="0" applyNumberForma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44" fontId="6" fillId="0" borderId="0" xfId="0" applyNumberFormat="1" applyFont="1"/>
    <xf numFmtId="2" fontId="0" fillId="0" borderId="0" xfId="0" applyNumberFormat="1" applyAlignment="1">
      <alignment horizontal="right"/>
    </xf>
    <xf numFmtId="44" fontId="0" fillId="3" borderId="0" xfId="1" applyFont="1" applyFill="1"/>
    <xf numFmtId="44" fontId="4" fillId="3" borderId="0" xfId="1" applyFont="1" applyFill="1"/>
    <xf numFmtId="44" fontId="3" fillId="3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zoomScale="115" zoomScaleNormal="115" workbookViewId="0">
      <selection activeCell="D3" sqref="D3"/>
    </sheetView>
  </sheetViews>
  <sheetFormatPr defaultRowHeight="15" x14ac:dyDescent="0.25"/>
  <cols>
    <col min="2" max="2" width="3.140625" customWidth="1"/>
    <col min="3" max="3" width="15" customWidth="1"/>
    <col min="4" max="4" width="34.28515625" customWidth="1"/>
    <col min="5" max="5" width="13.42578125" customWidth="1"/>
    <col min="6" max="6" width="14.85546875" customWidth="1"/>
    <col min="7" max="7" width="11.7109375" customWidth="1"/>
    <col min="8" max="8" width="11" customWidth="1"/>
    <col min="9" max="9" width="18.7109375" customWidth="1"/>
    <col min="10" max="10" width="9.5703125" bestFit="1" customWidth="1"/>
    <col min="11" max="11" width="5.42578125" customWidth="1"/>
    <col min="12" max="12" width="9.140625" customWidth="1"/>
    <col min="13" max="13" width="13.140625" customWidth="1"/>
    <col min="14" max="14" width="8" customWidth="1"/>
    <col min="15" max="15" width="22.28515625" customWidth="1"/>
    <col min="16" max="16" width="1.7109375" customWidth="1"/>
    <col min="17" max="17" width="23.7109375" customWidth="1"/>
  </cols>
  <sheetData>
    <row r="2" spans="1:17" x14ac:dyDescent="0.25">
      <c r="A2" t="s">
        <v>14</v>
      </c>
      <c r="B2">
        <v>0</v>
      </c>
      <c r="C2" s="1" t="s">
        <v>11</v>
      </c>
      <c r="D2" s="1" t="s">
        <v>0</v>
      </c>
      <c r="E2" s="1" t="s">
        <v>7</v>
      </c>
      <c r="F2" s="1" t="s">
        <v>4</v>
      </c>
      <c r="G2" s="1" t="s">
        <v>5</v>
      </c>
      <c r="H2" s="1" t="s">
        <v>10</v>
      </c>
      <c r="I2" s="4" t="s">
        <v>18</v>
      </c>
      <c r="J2" s="1" t="s">
        <v>6</v>
      </c>
      <c r="K2" s="4" t="s">
        <v>12</v>
      </c>
      <c r="L2" s="4" t="s">
        <v>16</v>
      </c>
      <c r="M2" s="4" t="s">
        <v>15</v>
      </c>
      <c r="N2" s="4" t="s">
        <v>17</v>
      </c>
      <c r="O2" s="8" t="s">
        <v>20</v>
      </c>
      <c r="Q2" s="8" t="s">
        <v>19</v>
      </c>
    </row>
    <row r="3" spans="1:17" x14ac:dyDescent="0.25">
      <c r="C3" t="s">
        <v>8</v>
      </c>
      <c r="D3" t="s">
        <v>1</v>
      </c>
      <c r="E3" s="5">
        <v>357</v>
      </c>
      <c r="F3" s="5">
        <v>70</v>
      </c>
      <c r="G3" s="5">
        <v>50</v>
      </c>
      <c r="H3" s="5">
        <v>50</v>
      </c>
      <c r="I3" s="5">
        <f>E3*0.12</f>
        <v>42.839999999999996</v>
      </c>
      <c r="J3" s="5">
        <f>E3-F3-G3-H3-I3</f>
        <v>144.16</v>
      </c>
      <c r="K3" s="2">
        <f>J3/E3</f>
        <v>0.40380952380952378</v>
      </c>
      <c r="L3" s="3">
        <v>2.5</v>
      </c>
      <c r="M3" s="5">
        <f>(J3+H3)/L3</f>
        <v>77.664000000000001</v>
      </c>
      <c r="N3">
        <v>6</v>
      </c>
      <c r="O3">
        <f>N3*J3</f>
        <v>864.96</v>
      </c>
      <c r="Q3" s="7">
        <f>N3*H3</f>
        <v>300</v>
      </c>
    </row>
    <row r="4" spans="1:17" x14ac:dyDescent="0.25">
      <c r="C4" t="s">
        <v>8</v>
      </c>
      <c r="D4" t="s">
        <v>2</v>
      </c>
      <c r="E4" s="5">
        <v>427</v>
      </c>
      <c r="F4" s="5">
        <v>100</v>
      </c>
      <c r="G4" s="5">
        <v>50</v>
      </c>
      <c r="H4" s="5">
        <v>75</v>
      </c>
      <c r="I4" s="5">
        <f>E4*0.12</f>
        <v>51.239999999999995</v>
      </c>
      <c r="J4" s="5">
        <f>E4-F4-G4-H4-I4</f>
        <v>150.76</v>
      </c>
      <c r="K4" s="2">
        <f t="shared" ref="K4:K19" si="0">J4/E4</f>
        <v>0.35306791569086649</v>
      </c>
      <c r="L4" s="3">
        <v>3</v>
      </c>
      <c r="M4" s="5">
        <f t="shared" ref="M4:M9" si="1">(J4+H4)/L4</f>
        <v>75.25333333333333</v>
      </c>
      <c r="N4">
        <v>15</v>
      </c>
      <c r="O4">
        <f>N4*J4</f>
        <v>2261.3999999999996</v>
      </c>
      <c r="Q4" s="7">
        <f t="shared" ref="Q4:Q19" si="2">N4*H4</f>
        <v>1125</v>
      </c>
    </row>
    <row r="5" spans="1:17" x14ac:dyDescent="0.25">
      <c r="C5" t="s">
        <v>8</v>
      </c>
      <c r="D5" t="s">
        <v>3</v>
      </c>
      <c r="E5" s="5">
        <v>487</v>
      </c>
      <c r="F5" s="5">
        <v>120</v>
      </c>
      <c r="G5" s="5">
        <v>50</v>
      </c>
      <c r="H5" s="5">
        <v>85</v>
      </c>
      <c r="I5" s="5">
        <f>E5*0.12</f>
        <v>58.44</v>
      </c>
      <c r="J5" s="5">
        <f>E5-F5-G5-H5-I5</f>
        <v>173.56</v>
      </c>
      <c r="K5" s="2">
        <f t="shared" si="0"/>
        <v>0.35638603696098564</v>
      </c>
      <c r="L5" s="3">
        <v>4</v>
      </c>
      <c r="M5" s="5">
        <f t="shared" si="1"/>
        <v>64.64</v>
      </c>
      <c r="N5">
        <v>8</v>
      </c>
      <c r="O5">
        <f>N5*J5</f>
        <v>1388.48</v>
      </c>
      <c r="Q5" s="7">
        <f t="shared" si="2"/>
        <v>680</v>
      </c>
    </row>
    <row r="6" spans="1:17" x14ac:dyDescent="0.25">
      <c r="E6" s="5"/>
      <c r="F6" s="5"/>
      <c r="G6" s="5"/>
      <c r="H6" s="5"/>
      <c r="I6" s="5"/>
      <c r="J6" s="5"/>
      <c r="K6" s="2"/>
      <c r="L6" s="3"/>
      <c r="M6" s="5"/>
      <c r="Q6" s="7"/>
    </row>
    <row r="7" spans="1:17" x14ac:dyDescent="0.25">
      <c r="C7" t="s">
        <v>9</v>
      </c>
      <c r="D7" t="s">
        <v>1</v>
      </c>
      <c r="E7" s="5">
        <v>457</v>
      </c>
      <c r="F7" s="5">
        <v>140</v>
      </c>
      <c r="G7" s="5">
        <v>50</v>
      </c>
      <c r="H7" s="5">
        <v>65</v>
      </c>
      <c r="I7" s="5">
        <f>E7*0.12</f>
        <v>54.839999999999996</v>
      </c>
      <c r="J7" s="5">
        <f>E7-F7-G7-H7-I7</f>
        <v>147.16</v>
      </c>
      <c r="K7" s="2">
        <f t="shared" si="0"/>
        <v>0.32201312910284463</v>
      </c>
      <c r="L7" s="3">
        <v>2</v>
      </c>
      <c r="M7" s="5">
        <f t="shared" si="1"/>
        <v>106.08</v>
      </c>
      <c r="N7">
        <v>8</v>
      </c>
      <c r="O7">
        <f>N7*J7</f>
        <v>1177.28</v>
      </c>
      <c r="Q7" s="7">
        <f t="shared" si="2"/>
        <v>520</v>
      </c>
    </row>
    <row r="8" spans="1:17" x14ac:dyDescent="0.25">
      <c r="C8" t="s">
        <v>9</v>
      </c>
      <c r="D8" t="s">
        <v>2</v>
      </c>
      <c r="E8" s="5">
        <v>527</v>
      </c>
      <c r="F8" s="5">
        <v>200</v>
      </c>
      <c r="G8" s="5">
        <v>50</v>
      </c>
      <c r="H8" s="5">
        <v>75</v>
      </c>
      <c r="I8" s="5">
        <f t="shared" ref="I8:I9" si="3">E8*0.12</f>
        <v>63.239999999999995</v>
      </c>
      <c r="J8" s="5">
        <f t="shared" ref="J8:J19" si="4">E8-F8-G8-H8-I8</f>
        <v>138.76</v>
      </c>
      <c r="K8" s="2">
        <f t="shared" si="0"/>
        <v>0.26330170777988615</v>
      </c>
      <c r="L8" s="3">
        <v>3</v>
      </c>
      <c r="M8" s="5">
        <f t="shared" si="1"/>
        <v>71.25333333333333</v>
      </c>
      <c r="N8">
        <v>15</v>
      </c>
      <c r="O8">
        <f>N8*J8</f>
        <v>2081.3999999999996</v>
      </c>
      <c r="Q8" s="7">
        <f t="shared" si="2"/>
        <v>1125</v>
      </c>
    </row>
    <row r="9" spans="1:17" x14ac:dyDescent="0.25">
      <c r="C9" t="s">
        <v>9</v>
      </c>
      <c r="D9" t="s">
        <v>3</v>
      </c>
      <c r="E9" s="5">
        <v>587</v>
      </c>
      <c r="F9" s="5">
        <v>240</v>
      </c>
      <c r="G9" s="5">
        <v>50</v>
      </c>
      <c r="H9" s="5">
        <v>85</v>
      </c>
      <c r="I9" s="5">
        <f t="shared" si="3"/>
        <v>70.44</v>
      </c>
      <c r="J9" s="5">
        <f t="shared" si="4"/>
        <v>141.56</v>
      </c>
      <c r="K9" s="2">
        <f t="shared" si="0"/>
        <v>0.24115843270868825</v>
      </c>
      <c r="L9" s="3">
        <v>3.5</v>
      </c>
      <c r="M9" s="5">
        <f t="shared" si="1"/>
        <v>64.731428571428566</v>
      </c>
      <c r="N9">
        <v>8</v>
      </c>
      <c r="O9">
        <f>N9*J9</f>
        <v>1132.48</v>
      </c>
      <c r="Q9" s="7">
        <f t="shared" si="2"/>
        <v>680</v>
      </c>
    </row>
    <row r="10" spans="1:17" x14ac:dyDescent="0.25">
      <c r="K10" s="2"/>
      <c r="M10" s="5"/>
      <c r="Q10" s="7"/>
    </row>
    <row r="11" spans="1:17" x14ac:dyDescent="0.25">
      <c r="K11" s="2"/>
      <c r="M11" s="5"/>
      <c r="Q11" s="7"/>
    </row>
    <row r="12" spans="1:17" x14ac:dyDescent="0.25">
      <c r="A12" t="s">
        <v>14</v>
      </c>
      <c r="B12">
        <v>0.9</v>
      </c>
      <c r="C12" s="1" t="s">
        <v>13</v>
      </c>
      <c r="D12" s="1" t="s">
        <v>0</v>
      </c>
      <c r="E12" s="1" t="s">
        <v>7</v>
      </c>
      <c r="F12" s="1" t="s">
        <v>4</v>
      </c>
      <c r="G12" s="1" t="s">
        <v>5</v>
      </c>
      <c r="H12" s="1" t="s">
        <v>10</v>
      </c>
      <c r="I12" s="4" t="s">
        <v>18</v>
      </c>
      <c r="J12" s="1" t="s">
        <v>6</v>
      </c>
      <c r="K12" s="4" t="s">
        <v>12</v>
      </c>
      <c r="L12" s="4" t="s">
        <v>16</v>
      </c>
      <c r="M12" s="4" t="s">
        <v>15</v>
      </c>
      <c r="N12" s="4" t="s">
        <v>17</v>
      </c>
      <c r="O12" s="8" t="s">
        <v>20</v>
      </c>
      <c r="Q12" s="8" t="s">
        <v>19</v>
      </c>
    </row>
    <row r="13" spans="1:17" x14ac:dyDescent="0.25">
      <c r="C13" t="s">
        <v>8</v>
      </c>
      <c r="D13" t="s">
        <v>1</v>
      </c>
      <c r="E13" s="5">
        <f>(E3*2)*B12</f>
        <v>642.6</v>
      </c>
      <c r="F13" s="5">
        <f>(F3*2)</f>
        <v>140</v>
      </c>
      <c r="G13" s="5">
        <f t="shared" ref="G13:H13" si="5">(G3*2)</f>
        <v>100</v>
      </c>
      <c r="H13" s="5">
        <f t="shared" si="5"/>
        <v>100</v>
      </c>
      <c r="I13" s="5">
        <f>E13*0.12</f>
        <v>77.111999999999995</v>
      </c>
      <c r="J13" s="5">
        <f t="shared" si="4"/>
        <v>225.48800000000003</v>
      </c>
      <c r="K13" s="2">
        <f t="shared" si="0"/>
        <v>0.35089947089947093</v>
      </c>
      <c r="L13" s="3">
        <v>4</v>
      </c>
      <c r="M13" s="5">
        <f>(J13+H13)/L13</f>
        <v>81.372000000000014</v>
      </c>
      <c r="N13">
        <v>6</v>
      </c>
      <c r="O13">
        <f>N13*J13</f>
        <v>1352.9280000000001</v>
      </c>
      <c r="Q13" s="7">
        <f t="shared" si="2"/>
        <v>600</v>
      </c>
    </row>
    <row r="14" spans="1:17" x14ac:dyDescent="0.25">
      <c r="C14" t="s">
        <v>8</v>
      </c>
      <c r="D14" t="s">
        <v>2</v>
      </c>
      <c r="E14" s="5">
        <f>(E4*2)*B12</f>
        <v>768.6</v>
      </c>
      <c r="F14" s="5">
        <f t="shared" ref="F14:H19" si="6">(F4*2)</f>
        <v>200</v>
      </c>
      <c r="G14" s="5">
        <f t="shared" si="6"/>
        <v>100</v>
      </c>
      <c r="H14" s="5">
        <f t="shared" si="6"/>
        <v>150</v>
      </c>
      <c r="I14" s="5">
        <f t="shared" ref="I14:I19" si="7">E14*0.12</f>
        <v>92.231999999999999</v>
      </c>
      <c r="J14" s="5">
        <f t="shared" si="4"/>
        <v>226.36800000000002</v>
      </c>
      <c r="K14" s="2">
        <f t="shared" si="0"/>
        <v>0.29451990632318503</v>
      </c>
      <c r="L14" s="3">
        <v>5</v>
      </c>
      <c r="M14" s="5">
        <f t="shared" ref="M14:M19" si="8">(J14+H14)/L14</f>
        <v>75.273600000000016</v>
      </c>
      <c r="N14">
        <v>15</v>
      </c>
      <c r="O14">
        <f>N14*J14</f>
        <v>3395.5200000000004</v>
      </c>
      <c r="Q14" s="7">
        <f t="shared" si="2"/>
        <v>2250</v>
      </c>
    </row>
    <row r="15" spans="1:17" x14ac:dyDescent="0.25">
      <c r="C15" t="s">
        <v>8</v>
      </c>
      <c r="D15" t="s">
        <v>3</v>
      </c>
      <c r="E15" s="5">
        <f>(E5*2)*B12</f>
        <v>876.6</v>
      </c>
      <c r="F15" s="5">
        <f t="shared" si="6"/>
        <v>240</v>
      </c>
      <c r="G15" s="5">
        <f t="shared" si="6"/>
        <v>100</v>
      </c>
      <c r="H15" s="5">
        <f t="shared" si="6"/>
        <v>170</v>
      </c>
      <c r="I15" s="5">
        <f t="shared" si="7"/>
        <v>105.19199999999999</v>
      </c>
      <c r="J15" s="5">
        <f t="shared" si="4"/>
        <v>261.40800000000002</v>
      </c>
      <c r="K15" s="2">
        <f t="shared" si="0"/>
        <v>0.29820670773442848</v>
      </c>
      <c r="L15" s="3">
        <f t="shared" ref="L14:L19" si="9">(L5*1.5)</f>
        <v>6</v>
      </c>
      <c r="M15" s="5">
        <f t="shared" si="8"/>
        <v>71.901333333333341</v>
      </c>
      <c r="N15">
        <v>8</v>
      </c>
      <c r="O15">
        <f>N15*J15</f>
        <v>2091.2640000000001</v>
      </c>
      <c r="Q15" s="7">
        <f t="shared" si="2"/>
        <v>1360</v>
      </c>
    </row>
    <row r="16" spans="1:17" x14ac:dyDescent="0.25">
      <c r="E16" s="5"/>
      <c r="F16" s="5"/>
      <c r="G16" s="5"/>
      <c r="H16" s="5"/>
      <c r="I16" s="5"/>
      <c r="J16" s="5"/>
      <c r="K16" s="2"/>
      <c r="L16" s="3"/>
      <c r="M16" s="5"/>
      <c r="Q16" s="7"/>
    </row>
    <row r="17" spans="3:17" x14ac:dyDescent="0.25">
      <c r="C17" t="s">
        <v>9</v>
      </c>
      <c r="D17" t="s">
        <v>1</v>
      </c>
      <c r="E17" s="5">
        <f>(E7*2)*B12</f>
        <v>822.6</v>
      </c>
      <c r="F17" s="5">
        <f t="shared" si="6"/>
        <v>280</v>
      </c>
      <c r="G17" s="5">
        <f t="shared" si="6"/>
        <v>100</v>
      </c>
      <c r="H17" s="5">
        <f t="shared" si="6"/>
        <v>130</v>
      </c>
      <c r="I17" s="5">
        <f t="shared" si="7"/>
        <v>98.712000000000003</v>
      </c>
      <c r="J17" s="5">
        <f t="shared" si="4"/>
        <v>213.88800000000003</v>
      </c>
      <c r="K17" s="2">
        <f t="shared" si="0"/>
        <v>0.26001458789204962</v>
      </c>
      <c r="L17" s="3">
        <v>4</v>
      </c>
      <c r="M17" s="5">
        <f t="shared" si="8"/>
        <v>85.972000000000008</v>
      </c>
      <c r="N17">
        <v>8</v>
      </c>
      <c r="O17">
        <f>N17*J17</f>
        <v>1711.1040000000003</v>
      </c>
      <c r="Q17" s="7">
        <f t="shared" si="2"/>
        <v>1040</v>
      </c>
    </row>
    <row r="18" spans="3:17" x14ac:dyDescent="0.25">
      <c r="C18" t="s">
        <v>9</v>
      </c>
      <c r="D18" t="s">
        <v>2</v>
      </c>
      <c r="E18" s="5">
        <f>(E8*2)*B12</f>
        <v>948.6</v>
      </c>
      <c r="F18" s="5">
        <f t="shared" si="6"/>
        <v>400</v>
      </c>
      <c r="G18" s="5">
        <f t="shared" si="6"/>
        <v>100</v>
      </c>
      <c r="H18" s="5">
        <f t="shared" si="6"/>
        <v>150</v>
      </c>
      <c r="I18" s="5">
        <f t="shared" si="7"/>
        <v>113.83199999999999</v>
      </c>
      <c r="J18" s="5">
        <f t="shared" si="4"/>
        <v>184.76800000000003</v>
      </c>
      <c r="K18" s="2">
        <f t="shared" si="0"/>
        <v>0.19477967531098464</v>
      </c>
      <c r="L18" s="3">
        <v>5</v>
      </c>
      <c r="M18" s="5">
        <f t="shared" si="8"/>
        <v>66.953600000000009</v>
      </c>
      <c r="N18">
        <v>15</v>
      </c>
      <c r="O18">
        <f>N18*J18</f>
        <v>2771.5200000000004</v>
      </c>
      <c r="Q18" s="7">
        <f t="shared" si="2"/>
        <v>2250</v>
      </c>
    </row>
    <row r="19" spans="3:17" x14ac:dyDescent="0.25">
      <c r="C19" t="s">
        <v>9</v>
      </c>
      <c r="D19" t="s">
        <v>3</v>
      </c>
      <c r="E19" s="5">
        <f>(E9*2)*B12</f>
        <v>1056.6000000000001</v>
      </c>
      <c r="F19" s="5">
        <f t="shared" si="6"/>
        <v>480</v>
      </c>
      <c r="G19" s="5">
        <f t="shared" si="6"/>
        <v>100</v>
      </c>
      <c r="H19" s="5">
        <f t="shared" si="6"/>
        <v>170</v>
      </c>
      <c r="I19" s="5">
        <f t="shared" si="7"/>
        <v>126.79200000000002</v>
      </c>
      <c r="J19" s="5">
        <f t="shared" si="4"/>
        <v>179.80800000000011</v>
      </c>
      <c r="K19" s="2">
        <f t="shared" si="0"/>
        <v>0.17017603634298703</v>
      </c>
      <c r="L19" s="3">
        <v>6</v>
      </c>
      <c r="M19" s="5">
        <f t="shared" si="8"/>
        <v>58.301333333333353</v>
      </c>
      <c r="N19">
        <v>8</v>
      </c>
      <c r="O19">
        <f>N19*J19</f>
        <v>1438.4640000000009</v>
      </c>
      <c r="Q19" s="7">
        <f t="shared" si="2"/>
        <v>1360</v>
      </c>
    </row>
    <row r="20" spans="3:17" x14ac:dyDescent="0.25">
      <c r="E20" s="5"/>
      <c r="F20" s="5"/>
      <c r="G20" s="5"/>
      <c r="H20" s="5"/>
      <c r="I20" s="5"/>
      <c r="J20" s="5"/>
      <c r="K20" s="2"/>
      <c r="L20" s="3"/>
      <c r="M20" s="5"/>
      <c r="Q20" s="7"/>
    </row>
    <row r="21" spans="3:17" x14ac:dyDescent="0.25">
      <c r="E21" s="5"/>
      <c r="F21" s="5"/>
      <c r="G21" s="5"/>
      <c r="H21" s="5"/>
      <c r="I21" s="5"/>
      <c r="J21" s="5"/>
      <c r="K21" s="2"/>
      <c r="L21" s="11" t="s">
        <v>23</v>
      </c>
      <c r="M21" s="12">
        <f>AVERAGE(M3:M20)</f>
        <v>74.949663492063493</v>
      </c>
      <c r="Q21" s="7"/>
    </row>
    <row r="23" spans="3:17" ht="21" x14ac:dyDescent="0.35">
      <c r="M23" s="9" t="s">
        <v>24</v>
      </c>
      <c r="N23" s="6">
        <f>SUM(N3:N19)</f>
        <v>120</v>
      </c>
      <c r="O23" s="13">
        <f>SUM(O3:O19)</f>
        <v>21666.799999999999</v>
      </c>
      <c r="Q23" s="14">
        <f>SUM(Q3:Q19)</f>
        <v>13290</v>
      </c>
    </row>
    <row r="25" spans="3:17" ht="23.25" x14ac:dyDescent="0.35">
      <c r="M25" s="9" t="s">
        <v>21</v>
      </c>
      <c r="Q25" s="10">
        <f>(O23+Q23)*3</f>
        <v>104870.40000000001</v>
      </c>
    </row>
    <row r="26" spans="3:17" ht="21" x14ac:dyDescent="0.35">
      <c r="M26" s="9" t="s">
        <v>22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Hogg</dc:creator>
  <cp:lastModifiedBy>Michael Hogg</cp:lastModifiedBy>
  <dcterms:created xsi:type="dcterms:W3CDTF">2016-08-12T14:25:42Z</dcterms:created>
  <dcterms:modified xsi:type="dcterms:W3CDTF">2016-08-12T15:41:33Z</dcterms:modified>
</cp:coreProperties>
</file>